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4" i="1" l="1"/>
  <c r="D44" i="1"/>
  <c r="C44" i="1"/>
  <c r="B44" i="1"/>
  <c r="B43" i="1"/>
  <c r="E39" i="1"/>
  <c r="D39" i="1"/>
  <c r="C39" i="1"/>
  <c r="B39" i="1"/>
  <c r="E38" i="1"/>
  <c r="D38" i="1"/>
  <c r="C38" i="1"/>
  <c r="B38" i="1"/>
  <c r="F38" i="1" s="1"/>
  <c r="E32" i="1"/>
  <c r="D32" i="1"/>
  <c r="C32" i="1"/>
  <c r="B32" i="1"/>
  <c r="F43" i="1"/>
  <c r="E33" i="1"/>
  <c r="D33" i="1"/>
  <c r="C33" i="1"/>
  <c r="B33" i="1"/>
  <c r="E23" i="1"/>
  <c r="D23" i="1"/>
  <c r="C23" i="1"/>
  <c r="B23" i="1"/>
  <c r="E22" i="1"/>
  <c r="D22" i="1"/>
  <c r="C22" i="1"/>
  <c r="B22" i="1"/>
  <c r="E24" i="1"/>
  <c r="D24" i="1"/>
  <c r="C24" i="1"/>
  <c r="B24" i="1"/>
  <c r="E25" i="1"/>
  <c r="D25" i="1"/>
  <c r="C25" i="1"/>
  <c r="B25" i="1"/>
  <c r="C27" i="1"/>
  <c r="E27" i="1"/>
  <c r="D27" i="1"/>
  <c r="B27" i="1"/>
  <c r="E28" i="1"/>
  <c r="D28" i="1"/>
  <c r="C28" i="1"/>
  <c r="B28" i="1"/>
  <c r="E26" i="1"/>
  <c r="D26" i="1"/>
  <c r="C26" i="1"/>
  <c r="B26" i="1"/>
  <c r="E15" i="1"/>
  <c r="D15" i="1"/>
  <c r="C15" i="1"/>
  <c r="B15" i="1"/>
  <c r="F24" i="1"/>
  <c r="E16" i="1"/>
  <c r="D16" i="1"/>
  <c r="C16" i="1"/>
  <c r="B16" i="1"/>
  <c r="E10" i="1"/>
  <c r="D10" i="1"/>
  <c r="C10" i="1"/>
  <c r="B10" i="1"/>
  <c r="F26" i="1" l="1"/>
  <c r="F23" i="1"/>
  <c r="F15" i="1"/>
  <c r="F28" i="1"/>
  <c r="F25" i="1"/>
  <c r="F22" i="1"/>
  <c r="F33" i="1"/>
  <c r="F32" i="1"/>
  <c r="F39" i="1"/>
  <c r="F44" i="1"/>
  <c r="F27" i="1"/>
  <c r="F10" i="1"/>
  <c r="F16" i="1"/>
</calcChain>
</file>

<file path=xl/sharedStrings.xml><?xml version="1.0" encoding="utf-8"?>
<sst xmlns="http://schemas.openxmlformats.org/spreadsheetml/2006/main" count="64" uniqueCount="36">
  <si>
    <t>Experts</t>
  </si>
  <si>
    <t>Points</t>
  </si>
  <si>
    <t>David Trewin</t>
  </si>
  <si>
    <t>Jon Hainsworth</t>
  </si>
  <si>
    <t>DNF</t>
  </si>
  <si>
    <t>Intermediates</t>
  </si>
  <si>
    <t>Shane Brons</t>
  </si>
  <si>
    <t>Ross Bristol</t>
  </si>
  <si>
    <t>Derek Scott</t>
  </si>
  <si>
    <t>Glenn Smith</t>
  </si>
  <si>
    <t>Hamish Barnett</t>
  </si>
  <si>
    <t>Peter Barnett</t>
  </si>
  <si>
    <t>Mathew Dalzell</t>
  </si>
  <si>
    <t>Mike Elliott</t>
  </si>
  <si>
    <t>Brent Cooley</t>
  </si>
  <si>
    <t>Stefan Ingandae</t>
  </si>
  <si>
    <t>Richard Cripps</t>
  </si>
  <si>
    <t>Clubman A</t>
  </si>
  <si>
    <t>Clubman B</t>
  </si>
  <si>
    <t>Callum Anderson</t>
  </si>
  <si>
    <t>Greg Creagh</t>
  </si>
  <si>
    <t>Presidents</t>
  </si>
  <si>
    <t>Mel Banks</t>
  </si>
  <si>
    <t>John Philp</t>
  </si>
  <si>
    <t>Dick Gardner</t>
  </si>
  <si>
    <t>Twin Shocks</t>
  </si>
  <si>
    <t>Kendall McDonald</t>
  </si>
  <si>
    <t>Brent Downes</t>
  </si>
  <si>
    <t>PIONEER MOTORCYCLE CLUB Inc.</t>
  </si>
  <si>
    <t>"Home of Moto-Trials in Canterbury"</t>
  </si>
  <si>
    <t>Lap #1</t>
  </si>
  <si>
    <t>Lap #2</t>
  </si>
  <si>
    <t>Lap #3</t>
  </si>
  <si>
    <t>Lap #4</t>
  </si>
  <si>
    <r>
      <rPr>
        <b/>
        <sz val="11"/>
        <color theme="1"/>
        <rFont val="Calibri"/>
        <family val="2"/>
      </rPr>
      <t>Venue:</t>
    </r>
    <r>
      <rPr>
        <sz val="11"/>
        <color theme="1"/>
        <rFont val="Calibri"/>
        <family val="2"/>
      </rPr>
      <t xml:space="preserve"> Graylees Road, Banks Peninsula</t>
    </r>
  </si>
  <si>
    <r>
      <rPr>
        <b/>
        <sz val="11"/>
        <color theme="1"/>
        <rFont val="Calibri"/>
        <family val="2"/>
      </rPr>
      <t>Date:</t>
    </r>
    <r>
      <rPr>
        <sz val="11"/>
        <color theme="1"/>
        <rFont val="Calibri"/>
        <family val="2"/>
      </rPr>
      <t xml:space="preserve"> Sunday October 20,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</si>
</sst>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1" fillId="2" borderId="2" xfId="0" applyFont="1" applyFill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5" xfId="0" applyBorder="1"/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7" borderId="2" xfId="0" applyFont="1" applyFill="1" applyBorder="1"/>
    <xf numFmtId="0" fontId="1" fillId="6" borderId="2" xfId="0" applyFont="1" applyFill="1" applyBorder="1"/>
    <xf numFmtId="0" fontId="1" fillId="5" borderId="2" xfId="0" applyFont="1" applyFill="1" applyBorder="1"/>
    <xf numFmtId="0" fontId="1" fillId="4" borderId="2" xfId="0" applyFont="1" applyFill="1" applyBorder="1"/>
    <xf numFmtId="0" fontId="1" fillId="3" borderId="2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163421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544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B2" sqref="B2:F2"/>
    </sheetView>
  </sheetViews>
  <sheetFormatPr defaultRowHeight="15" x14ac:dyDescent="0.25"/>
  <cols>
    <col min="1" max="1" width="25.7109375" customWidth="1"/>
    <col min="2" max="6" width="10.7109375" style="1" customWidth="1"/>
  </cols>
  <sheetData>
    <row r="1" spans="1:6" ht="15.75" x14ac:dyDescent="0.25">
      <c r="B1" s="16" t="s">
        <v>28</v>
      </c>
      <c r="C1" s="16"/>
      <c r="D1" s="16"/>
      <c r="E1" s="16"/>
      <c r="F1" s="16"/>
    </row>
    <row r="2" spans="1:6" x14ac:dyDescent="0.25">
      <c r="B2" s="17" t="s">
        <v>29</v>
      </c>
      <c r="C2" s="17"/>
      <c r="D2" s="17"/>
      <c r="E2" s="17"/>
      <c r="F2" s="17"/>
    </row>
    <row r="4" spans="1:6" x14ac:dyDescent="0.25">
      <c r="A4" t="s">
        <v>34</v>
      </c>
    </row>
    <row r="5" spans="1:6" x14ac:dyDescent="0.25">
      <c r="A5" t="s">
        <v>35</v>
      </c>
    </row>
    <row r="8" spans="1:6" ht="15.75" thickBot="1" x14ac:dyDescent="0.3"/>
    <row r="9" spans="1:6" x14ac:dyDescent="0.25">
      <c r="A9" s="2" t="s">
        <v>0</v>
      </c>
      <c r="B9" s="3" t="s">
        <v>30</v>
      </c>
      <c r="C9" s="3" t="s">
        <v>31</v>
      </c>
      <c r="D9" s="3" t="s">
        <v>32</v>
      </c>
      <c r="E9" s="3" t="s">
        <v>33</v>
      </c>
      <c r="F9" s="4" t="s">
        <v>1</v>
      </c>
    </row>
    <row r="10" spans="1:6" x14ac:dyDescent="0.25">
      <c r="A10" s="5" t="s">
        <v>2</v>
      </c>
      <c r="B10" s="6">
        <f>0+0+1+5+0+5+1+1+1+2</f>
        <v>16</v>
      </c>
      <c r="C10" s="6">
        <f>1+0+0+0+0+0+0+5+3+0</f>
        <v>9</v>
      </c>
      <c r="D10" s="6">
        <f>0+0+0+1+0+1+5+0+3+1</f>
        <v>11</v>
      </c>
      <c r="E10" s="6">
        <f>0+0+0+1+0+0+2+1+3+1</f>
        <v>8</v>
      </c>
      <c r="F10" s="7">
        <f>SUM(B10:E10)</f>
        <v>44</v>
      </c>
    </row>
    <row r="11" spans="1:6" ht="15.75" thickBot="1" x14ac:dyDescent="0.3">
      <c r="A11" s="8" t="s">
        <v>3</v>
      </c>
      <c r="B11" s="9"/>
      <c r="C11" s="9"/>
      <c r="D11" s="9"/>
      <c r="E11" s="9"/>
      <c r="F11" s="10" t="s">
        <v>4</v>
      </c>
    </row>
    <row r="13" spans="1:6" ht="15.75" thickBot="1" x14ac:dyDescent="0.3"/>
    <row r="14" spans="1:6" x14ac:dyDescent="0.25">
      <c r="A14" s="11" t="s">
        <v>5</v>
      </c>
      <c r="B14" s="3" t="s">
        <v>30</v>
      </c>
      <c r="C14" s="3" t="s">
        <v>31</v>
      </c>
      <c r="D14" s="3" t="s">
        <v>32</v>
      </c>
      <c r="E14" s="3" t="s">
        <v>33</v>
      </c>
      <c r="F14" s="4" t="s">
        <v>1</v>
      </c>
    </row>
    <row r="15" spans="1:6" x14ac:dyDescent="0.25">
      <c r="A15" s="5" t="s">
        <v>7</v>
      </c>
      <c r="B15" s="6">
        <f>0+0+0+0+1+2+0+0+0+0</f>
        <v>3</v>
      </c>
      <c r="C15" s="6">
        <f>0+0+0+0+0+1+0+0+0+0</f>
        <v>1</v>
      </c>
      <c r="D15" s="6">
        <f>0+0+0+0+0+1+0+0+0</f>
        <v>1</v>
      </c>
      <c r="E15" s="6">
        <f>0+0+0+0+3+1+0+0+0+0</f>
        <v>4</v>
      </c>
      <c r="F15" s="7">
        <f>SUM(B15:E15)</f>
        <v>9</v>
      </c>
    </row>
    <row r="16" spans="1:6" x14ac:dyDescent="0.25">
      <c r="A16" s="5" t="s">
        <v>6</v>
      </c>
      <c r="B16" s="6">
        <f>0+2+1+1+0+3+3+0+2+1</f>
        <v>13</v>
      </c>
      <c r="C16" s="6">
        <f>0+0+0+0+0+2+5+2+0+0</f>
        <v>9</v>
      </c>
      <c r="D16" s="6">
        <f>0+0+0+5+0+3+1+0+0+0</f>
        <v>9</v>
      </c>
      <c r="E16" s="6">
        <f>0+0+0+1+1+3+3+1+0+1</f>
        <v>10</v>
      </c>
      <c r="F16" s="7">
        <f>SUM(B16:E16)</f>
        <v>41</v>
      </c>
    </row>
    <row r="17" spans="1:6" x14ac:dyDescent="0.25">
      <c r="A17" s="5" t="s">
        <v>8</v>
      </c>
      <c r="B17" s="6"/>
      <c r="C17" s="6"/>
      <c r="D17" s="6"/>
      <c r="E17" s="6"/>
      <c r="F17" s="7" t="s">
        <v>4</v>
      </c>
    </row>
    <row r="18" spans="1:6" ht="15.75" thickBot="1" x14ac:dyDescent="0.3">
      <c r="A18" s="8" t="s">
        <v>9</v>
      </c>
      <c r="B18" s="9"/>
      <c r="C18" s="9"/>
      <c r="D18" s="9"/>
      <c r="E18" s="9"/>
      <c r="F18" s="10" t="s">
        <v>4</v>
      </c>
    </row>
    <row r="20" spans="1:6" ht="15.75" thickBot="1" x14ac:dyDescent="0.3"/>
    <row r="21" spans="1:6" x14ac:dyDescent="0.25">
      <c r="A21" s="12" t="s">
        <v>17</v>
      </c>
      <c r="B21" s="3" t="s">
        <v>30</v>
      </c>
      <c r="C21" s="3" t="s">
        <v>31</v>
      </c>
      <c r="D21" s="3" t="s">
        <v>32</v>
      </c>
      <c r="E21" s="3" t="s">
        <v>33</v>
      </c>
      <c r="F21" s="4" t="s">
        <v>1</v>
      </c>
    </row>
    <row r="22" spans="1:6" x14ac:dyDescent="0.25">
      <c r="A22" s="5" t="s">
        <v>15</v>
      </c>
      <c r="B22" s="6">
        <f>0+0+0+0+0+0+5+0+1+0</f>
        <v>6</v>
      </c>
      <c r="C22" s="6">
        <f>0+0+1+0+0+0+0+1+0</f>
        <v>2</v>
      </c>
      <c r="D22" s="6">
        <f>0+0+0+0+0+0+0+0+0+0</f>
        <v>0</v>
      </c>
      <c r="E22" s="6">
        <f>0+0+0+0+0+0+0+1+0+0</f>
        <v>1</v>
      </c>
      <c r="F22" s="7">
        <f t="shared" ref="F22:F28" si="0">SUM(B22:E22)</f>
        <v>9</v>
      </c>
    </row>
    <row r="23" spans="1:6" x14ac:dyDescent="0.25">
      <c r="A23" s="5" t="s">
        <v>16</v>
      </c>
      <c r="B23" s="6">
        <f>0+0+0+0+0+0+5+0+5+0</f>
        <v>10</v>
      </c>
      <c r="C23" s="6">
        <f>0+0+0+0+0+0+0+0+0+0</f>
        <v>0</v>
      </c>
      <c r="D23" s="6">
        <f>0+0+0+0+0+0+1+0+0+0</f>
        <v>1</v>
      </c>
      <c r="E23" s="6">
        <f>0+0+0+0+0+0+0+0+0+0</f>
        <v>0</v>
      </c>
      <c r="F23" s="7">
        <f t="shared" si="0"/>
        <v>11</v>
      </c>
    </row>
    <row r="24" spans="1:6" x14ac:dyDescent="0.25">
      <c r="A24" s="5" t="s">
        <v>14</v>
      </c>
      <c r="B24" s="6">
        <f>0+1+0+5+0+0+5+0+1+0</f>
        <v>12</v>
      </c>
      <c r="C24" s="6">
        <f>0+0+0+2+0+1+0+0+1+0</f>
        <v>4</v>
      </c>
      <c r="D24" s="6">
        <f>0+0+0+1+0+0+0+0+0+0</f>
        <v>1</v>
      </c>
      <c r="E24" s="6">
        <f>0+0+0+0+0+0+0+0+1+0</f>
        <v>1</v>
      </c>
      <c r="F24" s="7">
        <f t="shared" si="0"/>
        <v>18</v>
      </c>
    </row>
    <row r="25" spans="1:6" x14ac:dyDescent="0.25">
      <c r="A25" s="5" t="s">
        <v>13</v>
      </c>
      <c r="B25" s="6">
        <f>0+5+0+0+0+0+0+0+0+0</f>
        <v>5</v>
      </c>
      <c r="C25" s="6">
        <f>0+0+0+0+0+0+0+0+0+5</f>
        <v>5</v>
      </c>
      <c r="D25" s="6">
        <f>0+5+0+0+0+0+0+0+5+0</f>
        <v>10</v>
      </c>
      <c r="E25" s="6">
        <f>0+0+5+0+0+0+0+0+2+0</f>
        <v>7</v>
      </c>
      <c r="F25" s="7">
        <f t="shared" si="0"/>
        <v>27</v>
      </c>
    </row>
    <row r="26" spans="1:6" x14ac:dyDescent="0.25">
      <c r="A26" s="5" t="s">
        <v>10</v>
      </c>
      <c r="B26" s="6">
        <f>0+0+1+0+3+0+0+1+1</f>
        <v>6</v>
      </c>
      <c r="C26" s="6">
        <f>0+0+0+0+1+0+1+0+5+0</f>
        <v>7</v>
      </c>
      <c r="D26" s="6">
        <f>0+5+0+3+0+0+0+0+0+5+0</f>
        <v>13</v>
      </c>
      <c r="E26" s="6">
        <f>0+0+0+1+0+0+0+1+0</f>
        <v>2</v>
      </c>
      <c r="F26" s="7">
        <f t="shared" si="0"/>
        <v>28</v>
      </c>
    </row>
    <row r="27" spans="1:6" x14ac:dyDescent="0.25">
      <c r="A27" s="5" t="s">
        <v>12</v>
      </c>
      <c r="B27" s="6">
        <f>0+1+0+5+0+0+3+1+3+0</f>
        <v>13</v>
      </c>
      <c r="C27" s="6">
        <f>0+0+0+1+0+0+5+0+0+0</f>
        <v>6</v>
      </c>
      <c r="D27" s="6">
        <f>0+0+0+1+0+0+0+0+3+1</f>
        <v>5</v>
      </c>
      <c r="E27" s="6">
        <f>0+0+0+0+0+0+0+0+5+2</f>
        <v>7</v>
      </c>
      <c r="F27" s="7">
        <f t="shared" si="0"/>
        <v>31</v>
      </c>
    </row>
    <row r="28" spans="1:6" ht="15.75" thickBot="1" x14ac:dyDescent="0.3">
      <c r="A28" s="8" t="s">
        <v>11</v>
      </c>
      <c r="B28" s="9">
        <f>1+5+3+3+1+2+5+5+5+0</f>
        <v>30</v>
      </c>
      <c r="C28" s="9">
        <f>0+2+3+5+3+1+5+3+3+1</f>
        <v>26</v>
      </c>
      <c r="D28" s="9">
        <f>0+2+5+2+1+5+5+2+5+0</f>
        <v>27</v>
      </c>
      <c r="E28" s="9">
        <f>0+5+1+5+0+3+5+0+5+0</f>
        <v>24</v>
      </c>
      <c r="F28" s="10">
        <f t="shared" si="0"/>
        <v>107</v>
      </c>
    </row>
    <row r="30" spans="1:6" ht="15.75" thickBot="1" x14ac:dyDescent="0.3"/>
    <row r="31" spans="1:6" x14ac:dyDescent="0.25">
      <c r="A31" s="13" t="s">
        <v>18</v>
      </c>
      <c r="B31" s="3" t="s">
        <v>30</v>
      </c>
      <c r="C31" s="3" t="s">
        <v>31</v>
      </c>
      <c r="D31" s="3" t="s">
        <v>32</v>
      </c>
      <c r="E31" s="3" t="s">
        <v>33</v>
      </c>
      <c r="F31" s="4" t="s">
        <v>1</v>
      </c>
    </row>
    <row r="32" spans="1:6" x14ac:dyDescent="0.25">
      <c r="A32" s="5" t="s">
        <v>20</v>
      </c>
      <c r="B32" s="6">
        <f>0+0+1+1+0+1+1+2+1+0</f>
        <v>7</v>
      </c>
      <c r="C32" s="6">
        <f>0+0+0+0+0+0+1+0+1+0</f>
        <v>2</v>
      </c>
      <c r="D32" s="6">
        <f>0+0+0+0+0+0+0+1+0</f>
        <v>1</v>
      </c>
      <c r="E32" s="6">
        <f>0+0+0+0+0+0+1+0+0+0</f>
        <v>1</v>
      </c>
      <c r="F32" s="7">
        <f>SUM(B32:E32)</f>
        <v>11</v>
      </c>
    </row>
    <row r="33" spans="1:6" x14ac:dyDescent="0.25">
      <c r="A33" s="5" t="s">
        <v>19</v>
      </c>
      <c r="B33" s="6">
        <f>0+1+1+5+5+2+2+5+5+0</f>
        <v>26</v>
      </c>
      <c r="C33" s="6">
        <f>0+1+0+5+0+1+1+3+0+0</f>
        <v>11</v>
      </c>
      <c r="D33" s="6">
        <f>0+5+0+1+1+1+1+5+1+0</f>
        <v>15</v>
      </c>
      <c r="E33" s="6">
        <f>0+1+0+2+1+0+5+5+5+5</f>
        <v>24</v>
      </c>
      <c r="F33" s="7">
        <f>SUM(B33:E33)</f>
        <v>76</v>
      </c>
    </row>
    <row r="34" spans="1:6" ht="15.75" thickBot="1" x14ac:dyDescent="0.3">
      <c r="A34" s="8" t="s">
        <v>22</v>
      </c>
      <c r="B34" s="9"/>
      <c r="C34" s="9"/>
      <c r="D34" s="9"/>
      <c r="E34" s="9"/>
      <c r="F34" s="10" t="s">
        <v>4</v>
      </c>
    </row>
    <row r="36" spans="1:6" ht="15.75" thickBot="1" x14ac:dyDescent="0.3"/>
    <row r="37" spans="1:6" x14ac:dyDescent="0.25">
      <c r="A37" s="14" t="s">
        <v>21</v>
      </c>
      <c r="B37" s="3" t="s">
        <v>30</v>
      </c>
      <c r="C37" s="3" t="s">
        <v>31</v>
      </c>
      <c r="D37" s="3" t="s">
        <v>32</v>
      </c>
      <c r="E37" s="3" t="s">
        <v>33</v>
      </c>
      <c r="F37" s="4" t="s">
        <v>1</v>
      </c>
    </row>
    <row r="38" spans="1:6" x14ac:dyDescent="0.25">
      <c r="A38" s="5" t="s">
        <v>23</v>
      </c>
      <c r="B38" s="6">
        <f>0+0+0+0+0+0+0+0+0+0+0</f>
        <v>0</v>
      </c>
      <c r="C38" s="6">
        <f>0+1+0+0+0+0+0+0+0+0+0+0+0</f>
        <v>1</v>
      </c>
      <c r="D38" s="6">
        <f>0+0+0+0+0+0+0+0+0+0</f>
        <v>0</v>
      </c>
      <c r="E38" s="6">
        <f>0+0+0+0+0+0+0+0+0+0+0</f>
        <v>0</v>
      </c>
      <c r="F38" s="7">
        <f t="shared" ref="F38:F39" si="1">SUM(B38:E38)</f>
        <v>1</v>
      </c>
    </row>
    <row r="39" spans="1:6" ht="15.75" thickBot="1" x14ac:dyDescent="0.3">
      <c r="A39" s="8" t="s">
        <v>24</v>
      </c>
      <c r="B39" s="9">
        <f>0+0+0+0+0+1+0+1+1+0</f>
        <v>3</v>
      </c>
      <c r="C39" s="9">
        <f>0+0+0+0+0+5+0+0+1+0</f>
        <v>6</v>
      </c>
      <c r="D39" s="9">
        <f>0+0+0+0+0+0+0+0+0+0</f>
        <v>0</v>
      </c>
      <c r="E39" s="9">
        <f>0+0+0+0+0+0+0+0+0+0</f>
        <v>0</v>
      </c>
      <c r="F39" s="10">
        <f t="shared" si="1"/>
        <v>9</v>
      </c>
    </row>
    <row r="41" spans="1:6" ht="15.75" thickBot="1" x14ac:dyDescent="0.3"/>
    <row r="42" spans="1:6" x14ac:dyDescent="0.25">
      <c r="A42" s="15" t="s">
        <v>25</v>
      </c>
      <c r="B42" s="3" t="s">
        <v>30</v>
      </c>
      <c r="C42" s="3" t="s">
        <v>31</v>
      </c>
      <c r="D42" s="3" t="s">
        <v>32</v>
      </c>
      <c r="E42" s="3" t="s">
        <v>33</v>
      </c>
      <c r="F42" s="4" t="s">
        <v>1</v>
      </c>
    </row>
    <row r="43" spans="1:6" x14ac:dyDescent="0.25">
      <c r="A43" s="5" t="s">
        <v>26</v>
      </c>
      <c r="B43" s="6">
        <f>0</f>
        <v>0</v>
      </c>
      <c r="C43" s="6">
        <v>0</v>
      </c>
      <c r="D43" s="6">
        <v>0</v>
      </c>
      <c r="E43" s="6">
        <v>0</v>
      </c>
      <c r="F43" s="7">
        <f t="shared" ref="F43:F44" si="2">SUM(B43:E43)</f>
        <v>0</v>
      </c>
    </row>
    <row r="44" spans="1:6" ht="15.75" thickBot="1" x14ac:dyDescent="0.3">
      <c r="A44" s="8" t="s">
        <v>27</v>
      </c>
      <c r="B44" s="9">
        <f>0+0+0+1+0+0+0+1+0+1+0</f>
        <v>3</v>
      </c>
      <c r="C44" s="9">
        <f>0+0+0+0+0+0+1+0+0+0</f>
        <v>1</v>
      </c>
      <c r="D44" s="9">
        <f>0+0+0+0+0+1+0+0+0+0</f>
        <v>1</v>
      </c>
      <c r="E44" s="9">
        <f>0+0+0+0+0+0+0+0+0+1</f>
        <v>1</v>
      </c>
      <c r="F44" s="10">
        <f t="shared" si="2"/>
        <v>6</v>
      </c>
    </row>
  </sheetData>
  <sortState ref="A32:F33">
    <sortCondition ref="F32:F33"/>
  </sortState>
  <mergeCells count="2">
    <mergeCell ref="B1:F1"/>
    <mergeCell ref="B2:F2"/>
  </mergeCells>
  <pageMargins left="0.78740157480314965" right="0.78740157480314965" top="0.39370078740157483" bottom="0.39370078740157483" header="0.11811023622047245" footer="0.31496062992125984"/>
  <pageSetup paperSize="9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HallieFamily</dc:creator>
  <cp:lastModifiedBy>Owner</cp:lastModifiedBy>
  <cp:lastPrinted>2013-11-10T21:40:52Z</cp:lastPrinted>
  <dcterms:created xsi:type="dcterms:W3CDTF">2013-11-08T09:08:57Z</dcterms:created>
  <dcterms:modified xsi:type="dcterms:W3CDTF">2013-11-10T21:41:29Z</dcterms:modified>
</cp:coreProperties>
</file>